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A33A5472-8AED-48E3-9A45-0FDCB345C682}" xr6:coauthVersionLast="47" xr6:coauthVersionMax="47" xr10:uidLastSave="{00000000-0000-0000-0000-000000000000}"/>
  <workbookProtection workbookAlgorithmName="SHA-512" workbookHashValue="RYmFsGrU6TPKqF+7aga4wS2q3yZaks2WSQZBu1kVuQvTXs6USucdftdBee+jkXSbM82R/2PrU4Xc5eNnULEj/Q==" workbookSaltValue="k5sPLjExFnCRJab+1C190w==" workbookSpinCount="100000" lockStructure="1"/>
  <bookViews>
    <workbookView xWindow="1740" yWindow="-120" windowWidth="27180" windowHeight="16440" xr2:uid="{39475BED-6264-427B-974F-E250E85093C8}"/>
  </bookViews>
  <sheets>
    <sheet name="BLM Law Enforcement" sheetId="1" r:id="rId1"/>
  </sheets>
  <definedNames>
    <definedName name="_xlnm.Print_Titles" localSheetId="0">'BLM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s="1"/>
  <c r="L3" i="1" s="1"/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K15" i="1"/>
  <c r="E15" i="1" l="1"/>
  <c r="F15" i="1"/>
  <c r="G15" i="1"/>
  <c r="H15" i="1"/>
  <c r="J15" i="1" l="1"/>
</calcChain>
</file>

<file path=xl/sharedStrings.xml><?xml version="1.0" encoding="utf-8"?>
<sst xmlns="http://schemas.openxmlformats.org/spreadsheetml/2006/main" count="51" uniqueCount="43">
  <si>
    <t>TOTALS</t>
  </si>
  <si>
    <t>Law Enforcement</t>
  </si>
  <si>
    <t>BLM - Ukiah Field Office</t>
  </si>
  <si>
    <t>BLM - Ridgecrest Field Office</t>
  </si>
  <si>
    <t>BLM - Redding Field Office</t>
  </si>
  <si>
    <t>BLM - Palm Springs South Coast Field Office</t>
  </si>
  <si>
    <t>BLM - Needles Field Office</t>
  </si>
  <si>
    <t>BLM - El Centro Field Office</t>
  </si>
  <si>
    <t>BLM - Eagle Lake Field Office</t>
  </si>
  <si>
    <t>BLM - Bishop Field Office</t>
  </si>
  <si>
    <t>BLM - Barstow Field Office</t>
  </si>
  <si>
    <t>BLM - Bakersfield Field Office</t>
  </si>
  <si>
    <t>BLM - Arcata Field Office</t>
  </si>
  <si>
    <r>
      <t xml:space="preserve">Balance    </t>
    </r>
    <r>
      <rPr>
        <b/>
        <sz val="8"/>
        <color rgb="FFFF0000"/>
        <rFont val="Arial"/>
        <family val="2"/>
      </rPr>
      <t>(see note)</t>
    </r>
  </si>
  <si>
    <t>Total Award</t>
  </si>
  <si>
    <t>Additional Award</t>
  </si>
  <si>
    <t>Proportional Award Percent</t>
  </si>
  <si>
    <t>Amount Less Base Award</t>
  </si>
  <si>
    <t>Base Award</t>
  </si>
  <si>
    <t>Division Recommend</t>
  </si>
  <si>
    <t>Applicant Request</t>
  </si>
  <si>
    <t>Project Number</t>
  </si>
  <si>
    <t>Project Title</t>
  </si>
  <si>
    <t>Applicant</t>
  </si>
  <si>
    <t>#</t>
  </si>
  <si>
    <t>G21-01-02-L01</t>
  </si>
  <si>
    <t>G21-01-03-L01</t>
  </si>
  <si>
    <t>G21-01-04-L01</t>
  </si>
  <si>
    <t>G21-01-05-L01</t>
  </si>
  <si>
    <t>BLM - Central Coast Field Office</t>
  </si>
  <si>
    <t>G21-01-01-L01</t>
  </si>
  <si>
    <t>G21 Eagle Lake Field Office Law Enforcement</t>
  </si>
  <si>
    <t>G21-01-08-L01</t>
  </si>
  <si>
    <t>El Centro Law Enforcement</t>
  </si>
  <si>
    <t>G21-01-09-L01</t>
  </si>
  <si>
    <t>G21-01-12-L01</t>
  </si>
  <si>
    <t>G21-01-13-L01</t>
  </si>
  <si>
    <t>Redding BLM Law Enforcement</t>
  </si>
  <si>
    <t>G21-01-14-L01</t>
  </si>
  <si>
    <t>G21-01-15-L01</t>
  </si>
  <si>
    <t>G21-01-17-L01</t>
  </si>
  <si>
    <t xml:space="preserve">NOTE: All law enforcement awards are based on the formula as outlined in Section 4970.15.3(c) of the 2008 Grants and Cooperative Agreements Program </t>
  </si>
  <si>
    <t>Regulations (Rev. 1/21).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</si>
</sst>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4" fontId="4" fillId="2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16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0" fontId="0" fillId="0" borderId="0" xfId="0" applyFill="1"/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164" fontId="4" fillId="2" borderId="2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vertical="top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7" fillId="0" borderId="0" xfId="0" applyFont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right" vertical="top"/>
    </xf>
    <xf numFmtId="164" fontId="3" fillId="0" borderId="3" xfId="0" applyNumberFormat="1" applyFont="1" applyFill="1" applyBorder="1" applyAlignment="1">
      <alignment vertical="top"/>
    </xf>
    <xf numFmtId="2" fontId="3" fillId="0" borderId="3" xfId="0" applyNumberFormat="1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70C0-3F92-46AC-BB6E-E905303B744D}">
  <dimension ref="A1:L27"/>
  <sheetViews>
    <sheetView tabSelected="1" view="pageLayout" topLeftCell="A2" zoomScaleNormal="100" workbookViewId="0">
      <selection activeCell="C20" sqref="C20"/>
    </sheetView>
  </sheetViews>
  <sheetFormatPr defaultRowHeight="15" x14ac:dyDescent="0.25"/>
  <cols>
    <col min="1" max="1" width="5.140625" customWidth="1"/>
    <col min="2" max="2" width="26.5703125" customWidth="1"/>
    <col min="3" max="3" width="16" customWidth="1"/>
    <col min="4" max="4" width="12.42578125" bestFit="1" customWidth="1"/>
    <col min="5" max="5" width="8.7109375" style="1" bestFit="1" customWidth="1"/>
    <col min="6" max="6" width="10.85546875" style="1" customWidth="1"/>
    <col min="7" max="7" width="8.5703125" style="1" bestFit="1" customWidth="1"/>
    <col min="8" max="8" width="10.85546875" style="1" bestFit="1" customWidth="1"/>
    <col min="9" max="9" width="11.85546875" customWidth="1"/>
    <col min="10" max="10" width="8.7109375" style="1" bestFit="1" customWidth="1"/>
    <col min="11" max="11" width="9.7109375" style="1" bestFit="1" customWidth="1"/>
    <col min="12" max="12" width="10" style="1" customWidth="1"/>
  </cols>
  <sheetData>
    <row r="1" spans="1:12" s="15" customFormat="1" ht="34.5" x14ac:dyDescent="0.25">
      <c r="A1" s="18" t="s">
        <v>24</v>
      </c>
      <c r="B1" s="17" t="s">
        <v>23</v>
      </c>
      <c r="C1" s="17" t="s">
        <v>22</v>
      </c>
      <c r="D1" s="18" t="s">
        <v>21</v>
      </c>
      <c r="E1" s="16" t="s">
        <v>20</v>
      </c>
      <c r="F1" s="16" t="s">
        <v>19</v>
      </c>
      <c r="G1" s="16" t="s">
        <v>18</v>
      </c>
      <c r="H1" s="16" t="s">
        <v>17</v>
      </c>
      <c r="I1" s="17" t="s">
        <v>16</v>
      </c>
      <c r="J1" s="16" t="s">
        <v>15</v>
      </c>
      <c r="K1" s="16" t="s">
        <v>14</v>
      </c>
      <c r="L1" s="16" t="s">
        <v>13</v>
      </c>
    </row>
    <row r="2" spans="1:12" x14ac:dyDescent="0.25">
      <c r="A2" s="30"/>
      <c r="B2" s="31"/>
      <c r="C2" s="31"/>
      <c r="D2" s="32"/>
      <c r="E2" s="33"/>
      <c r="F2" s="33"/>
      <c r="G2" s="33"/>
      <c r="H2" s="33"/>
      <c r="I2" s="32"/>
      <c r="J2" s="33"/>
      <c r="K2" s="33"/>
      <c r="L2" s="14">
        <v>1800000</v>
      </c>
    </row>
    <row r="3" spans="1:12" x14ac:dyDescent="0.25">
      <c r="A3" s="13">
        <v>1</v>
      </c>
      <c r="B3" s="10" t="s">
        <v>12</v>
      </c>
      <c r="C3" s="10" t="s">
        <v>1</v>
      </c>
      <c r="D3" s="9" t="s">
        <v>25</v>
      </c>
      <c r="E3" s="7">
        <v>33210</v>
      </c>
      <c r="F3" s="7">
        <v>33210</v>
      </c>
      <c r="G3" s="7">
        <v>10000</v>
      </c>
      <c r="H3" s="7">
        <v>21502</v>
      </c>
      <c r="I3" s="8">
        <f>(L2-G15)/(F15-G15)*100</f>
        <v>92.640434351293635</v>
      </c>
      <c r="J3" s="7">
        <f>(F3-G3)*I3/100</f>
        <v>21501.844812935251</v>
      </c>
      <c r="K3" s="7">
        <f t="shared" ref="K3:K14" si="0">SUM(G3+J3)</f>
        <v>31501.844812935251</v>
      </c>
      <c r="L3" s="7">
        <f t="shared" ref="L3:L14" si="1">SUM(L2-K3)</f>
        <v>1768498.1551870648</v>
      </c>
    </row>
    <row r="4" spans="1:12" x14ac:dyDescent="0.25">
      <c r="A4" s="6">
        <v>2</v>
      </c>
      <c r="B4" s="5" t="s">
        <v>11</v>
      </c>
      <c r="C4" s="5" t="s">
        <v>1</v>
      </c>
      <c r="D4" s="4" t="s">
        <v>26</v>
      </c>
      <c r="E4" s="2">
        <v>33835</v>
      </c>
      <c r="F4" s="2">
        <v>33835</v>
      </c>
      <c r="G4" s="2">
        <v>10000</v>
      </c>
      <c r="H4" s="2">
        <v>22081</v>
      </c>
      <c r="I4" s="3">
        <f>(L2-G15)/(F15-G15)*100</f>
        <v>92.640434351293635</v>
      </c>
      <c r="J4" s="2">
        <f>(F4-G4)*I4/100</f>
        <v>22080.847527630838</v>
      </c>
      <c r="K4" s="2">
        <f t="shared" si="0"/>
        <v>32080.847527630838</v>
      </c>
      <c r="L4" s="2">
        <f t="shared" si="1"/>
        <v>1736417.3076594339</v>
      </c>
    </row>
    <row r="5" spans="1:12" x14ac:dyDescent="0.25">
      <c r="A5" s="13">
        <v>3</v>
      </c>
      <c r="B5" s="10" t="s">
        <v>10</v>
      </c>
      <c r="C5" s="10" t="s">
        <v>1</v>
      </c>
      <c r="D5" s="9" t="s">
        <v>27</v>
      </c>
      <c r="E5" s="7">
        <v>365314</v>
      </c>
      <c r="F5" s="7">
        <v>365314</v>
      </c>
      <c r="G5" s="7">
        <v>10000</v>
      </c>
      <c r="H5" s="7">
        <v>329164</v>
      </c>
      <c r="I5" s="8">
        <f>(L2-G15)/(F15-G15)*100</f>
        <v>92.640434351293635</v>
      </c>
      <c r="J5" s="7">
        <f t="shared" ref="J5:J14" si="2">(F5-G5)*I5/100</f>
        <v>329164.43291095545</v>
      </c>
      <c r="K5" s="7">
        <f t="shared" si="0"/>
        <v>339164.43291095545</v>
      </c>
      <c r="L5" s="7">
        <f t="shared" si="1"/>
        <v>1397252.8747484784</v>
      </c>
    </row>
    <row r="6" spans="1:12" x14ac:dyDescent="0.25">
      <c r="A6" s="6">
        <v>4</v>
      </c>
      <c r="B6" s="5" t="s">
        <v>9</v>
      </c>
      <c r="C6" s="5" t="s">
        <v>1</v>
      </c>
      <c r="D6" s="4" t="s">
        <v>28</v>
      </c>
      <c r="E6" s="2">
        <v>33210</v>
      </c>
      <c r="F6" s="2">
        <v>33210</v>
      </c>
      <c r="G6" s="2">
        <v>10000</v>
      </c>
      <c r="H6" s="2">
        <v>21502</v>
      </c>
      <c r="I6" s="3">
        <f>(L2-G15)/(F15-G15)*100</f>
        <v>92.640434351293635</v>
      </c>
      <c r="J6" s="2">
        <f t="shared" si="2"/>
        <v>21501.844812935251</v>
      </c>
      <c r="K6" s="2">
        <f t="shared" si="0"/>
        <v>31501.844812935251</v>
      </c>
      <c r="L6" s="2">
        <f t="shared" si="1"/>
        <v>1365751.0299355432</v>
      </c>
    </row>
    <row r="7" spans="1:12" x14ac:dyDescent="0.25">
      <c r="A7" s="13">
        <v>5</v>
      </c>
      <c r="B7" s="10" t="s">
        <v>29</v>
      </c>
      <c r="C7" s="10" t="s">
        <v>1</v>
      </c>
      <c r="D7" s="9" t="s">
        <v>30</v>
      </c>
      <c r="E7" s="7">
        <v>33210</v>
      </c>
      <c r="F7" s="7">
        <v>33210</v>
      </c>
      <c r="G7" s="7">
        <v>10000</v>
      </c>
      <c r="H7" s="7">
        <v>21502</v>
      </c>
      <c r="I7" s="12">
        <f>(L2-G15)/(F15-G15)*100</f>
        <v>92.640434351293635</v>
      </c>
      <c r="J7" s="7">
        <f t="shared" si="2"/>
        <v>21501.844812935251</v>
      </c>
      <c r="K7" s="7">
        <f t="shared" si="0"/>
        <v>31501.844812935251</v>
      </c>
      <c r="L7" s="7">
        <f t="shared" si="1"/>
        <v>1334249.185122608</v>
      </c>
    </row>
    <row r="8" spans="1:12" ht="33.75" x14ac:dyDescent="0.25">
      <c r="A8" s="6">
        <v>6</v>
      </c>
      <c r="B8" s="5" t="s">
        <v>8</v>
      </c>
      <c r="C8" s="5" t="s">
        <v>31</v>
      </c>
      <c r="D8" s="4" t="s">
        <v>32</v>
      </c>
      <c r="E8" s="2">
        <v>33210</v>
      </c>
      <c r="F8" s="2">
        <v>33210</v>
      </c>
      <c r="G8" s="2">
        <v>10000</v>
      </c>
      <c r="H8" s="2">
        <v>21502</v>
      </c>
      <c r="I8" s="3">
        <f>(L2-G15)/(F15-G15)*100</f>
        <v>92.640434351293635</v>
      </c>
      <c r="J8" s="2">
        <f t="shared" si="2"/>
        <v>21501.844812935251</v>
      </c>
      <c r="K8" s="2">
        <f t="shared" si="0"/>
        <v>31501.844812935251</v>
      </c>
      <c r="L8" s="2">
        <f t="shared" si="1"/>
        <v>1302747.3403096728</v>
      </c>
    </row>
    <row r="9" spans="1:12" ht="22.5" x14ac:dyDescent="0.25">
      <c r="A9" s="11">
        <v>7</v>
      </c>
      <c r="B9" s="10" t="s">
        <v>7</v>
      </c>
      <c r="C9" s="10" t="s">
        <v>33</v>
      </c>
      <c r="D9" s="9" t="s">
        <v>34</v>
      </c>
      <c r="E9" s="7">
        <v>575445</v>
      </c>
      <c r="F9" s="7">
        <v>575445</v>
      </c>
      <c r="G9" s="7">
        <v>10000</v>
      </c>
      <c r="H9" s="7">
        <v>523831</v>
      </c>
      <c r="I9" s="12">
        <f>(L2-G15)/(F15-G15)*100</f>
        <v>92.640434351293635</v>
      </c>
      <c r="J9" s="7">
        <f t="shared" si="2"/>
        <v>523830.70401767234</v>
      </c>
      <c r="K9" s="7">
        <f t="shared" si="0"/>
        <v>533830.70401767234</v>
      </c>
      <c r="L9" s="7">
        <f t="shared" si="1"/>
        <v>768916.63629200042</v>
      </c>
    </row>
    <row r="10" spans="1:12" x14ac:dyDescent="0.25">
      <c r="A10" s="6">
        <v>8</v>
      </c>
      <c r="B10" s="5" t="s">
        <v>6</v>
      </c>
      <c r="C10" s="5" t="s">
        <v>1</v>
      </c>
      <c r="D10" s="4" t="s">
        <v>35</v>
      </c>
      <c r="E10" s="2">
        <v>132841</v>
      </c>
      <c r="F10" s="2">
        <v>132841</v>
      </c>
      <c r="G10" s="2">
        <v>10000</v>
      </c>
      <c r="H10" s="2">
        <v>113800</v>
      </c>
      <c r="I10" s="3">
        <f>(L2-G15)/(F15-G15)*100</f>
        <v>92.640434351293635</v>
      </c>
      <c r="J10" s="2">
        <f t="shared" si="2"/>
        <v>113800.43596147261</v>
      </c>
      <c r="K10" s="2">
        <f t="shared" si="0"/>
        <v>123800.43596147261</v>
      </c>
      <c r="L10" s="2">
        <f t="shared" si="1"/>
        <v>645116.20033052785</v>
      </c>
    </row>
    <row r="11" spans="1:12" ht="22.5" x14ac:dyDescent="0.25">
      <c r="A11" s="11">
        <v>9</v>
      </c>
      <c r="B11" s="10" t="s">
        <v>5</v>
      </c>
      <c r="C11" s="10" t="s">
        <v>1</v>
      </c>
      <c r="D11" s="9" t="s">
        <v>36</v>
      </c>
      <c r="E11" s="7">
        <v>298893</v>
      </c>
      <c r="F11" s="7">
        <v>288768</v>
      </c>
      <c r="G11" s="7">
        <v>10000</v>
      </c>
      <c r="H11" s="7">
        <v>258252</v>
      </c>
      <c r="I11" s="8">
        <f>(L2-G15)/(F15-G15)*100</f>
        <v>92.640434351293635</v>
      </c>
      <c r="J11" s="7">
        <f t="shared" si="2"/>
        <v>258251.88603241424</v>
      </c>
      <c r="K11" s="7">
        <f t="shared" si="0"/>
        <v>268251.88603241427</v>
      </c>
      <c r="L11" s="7">
        <f t="shared" si="1"/>
        <v>376864.31429811358</v>
      </c>
    </row>
    <row r="12" spans="1:12" ht="22.5" x14ac:dyDescent="0.25">
      <c r="A12" s="6">
        <v>10</v>
      </c>
      <c r="B12" s="5" t="s">
        <v>4</v>
      </c>
      <c r="C12" s="5" t="s">
        <v>37</v>
      </c>
      <c r="D12" s="4" t="s">
        <v>38</v>
      </c>
      <c r="E12" s="2">
        <v>73000</v>
      </c>
      <c r="F12" s="2">
        <v>73000</v>
      </c>
      <c r="G12" s="2">
        <v>10000</v>
      </c>
      <c r="H12" s="2">
        <v>58363</v>
      </c>
      <c r="I12" s="3">
        <f>(L2-G15)/(F15-G15)*100</f>
        <v>92.640434351293635</v>
      </c>
      <c r="J12" s="2">
        <f t="shared" si="2"/>
        <v>58363.473641314988</v>
      </c>
      <c r="K12" s="2">
        <f t="shared" si="0"/>
        <v>68363.47364131498</v>
      </c>
      <c r="L12" s="2">
        <f t="shared" si="1"/>
        <v>308500.84065679857</v>
      </c>
    </row>
    <row r="13" spans="1:12" s="24" customFormat="1" x14ac:dyDescent="0.25">
      <c r="A13" s="19">
        <v>11</v>
      </c>
      <c r="B13" s="20" t="s">
        <v>3</v>
      </c>
      <c r="C13" s="20" t="s">
        <v>1</v>
      </c>
      <c r="D13" s="21" t="s">
        <v>39</v>
      </c>
      <c r="E13" s="22">
        <v>298893</v>
      </c>
      <c r="F13" s="22">
        <v>298893</v>
      </c>
      <c r="G13" s="22">
        <v>10000</v>
      </c>
      <c r="H13" s="22">
        <v>267632</v>
      </c>
      <c r="I13" s="23">
        <f>(L2-G15)/(F15-G15)*100</f>
        <v>92.640434351293635</v>
      </c>
      <c r="J13" s="22">
        <f t="shared" si="2"/>
        <v>267631.73001048272</v>
      </c>
      <c r="K13" s="22">
        <f t="shared" si="0"/>
        <v>277631.73001048272</v>
      </c>
      <c r="L13" s="22">
        <f t="shared" si="1"/>
        <v>30869.11064631585</v>
      </c>
    </row>
    <row r="14" spans="1:12" s="24" customFormat="1" ht="15.75" thickBot="1" x14ac:dyDescent="0.3">
      <c r="A14" s="25">
        <v>12</v>
      </c>
      <c r="B14" s="26" t="s">
        <v>2</v>
      </c>
      <c r="C14" s="26" t="s">
        <v>1</v>
      </c>
      <c r="D14" s="27" t="s">
        <v>40</v>
      </c>
      <c r="E14" s="28">
        <v>33274</v>
      </c>
      <c r="F14" s="28">
        <v>32527</v>
      </c>
      <c r="G14" s="28">
        <v>10000</v>
      </c>
      <c r="H14" s="28">
        <v>20869</v>
      </c>
      <c r="I14" s="29">
        <f>(L2-G15)/(F15-G15)*100</f>
        <v>92.640434351293635</v>
      </c>
      <c r="J14" s="28">
        <f t="shared" si="2"/>
        <v>20869.110646315919</v>
      </c>
      <c r="K14" s="28">
        <f t="shared" si="0"/>
        <v>30869.110646315919</v>
      </c>
      <c r="L14" s="28">
        <f t="shared" si="1"/>
        <v>-6.9121597334742546E-11</v>
      </c>
    </row>
    <row r="15" spans="1:12" s="24" customFormat="1" ht="12.75" customHeight="1" x14ac:dyDescent="0.25">
      <c r="A15" s="37"/>
      <c r="B15" s="38"/>
      <c r="C15" s="38"/>
      <c r="D15" s="39" t="s">
        <v>0</v>
      </c>
      <c r="E15" s="40">
        <f>SUM(E3:E14)</f>
        <v>1944335</v>
      </c>
      <c r="F15" s="40">
        <f>SUM(F3:F14)</f>
        <v>1933463</v>
      </c>
      <c r="G15" s="40">
        <f>SUM(G3:G14)</f>
        <v>120000</v>
      </c>
      <c r="H15" s="40">
        <f>SUM(H3:H14)</f>
        <v>1680000</v>
      </c>
      <c r="I15" s="41"/>
      <c r="J15" s="40">
        <f>SUM(J3:J14)</f>
        <v>1680000</v>
      </c>
      <c r="K15" s="40">
        <f>SUM(K3:K14)</f>
        <v>1800000.0000000002</v>
      </c>
      <c r="L15" s="40">
        <f>SUM(L14)</f>
        <v>-6.9121597334742546E-11</v>
      </c>
    </row>
    <row r="16" spans="1:12" ht="1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25">
      <c r="A17" s="43" t="s">
        <v>41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x14ac:dyDescent="0.25">
      <c r="A18" s="43" t="s">
        <v>42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x14ac:dyDescent="0.25">
      <c r="A19" s="35"/>
      <c r="B19" s="35"/>
      <c r="C19" s="35"/>
      <c r="D19" s="35"/>
      <c r="E19" s="36"/>
      <c r="F19" s="36"/>
      <c r="G19" s="36"/>
      <c r="H19" s="36"/>
      <c r="I19" s="35"/>
      <c r="J19" s="36"/>
      <c r="K19" s="36"/>
      <c r="L19" s="36"/>
    </row>
    <row r="20" spans="1:12" x14ac:dyDescent="0.25">
      <c r="A20" s="35"/>
      <c r="B20" s="35"/>
      <c r="C20" s="35"/>
      <c r="D20" s="35"/>
      <c r="E20" s="36"/>
      <c r="F20" s="36"/>
      <c r="G20" s="36"/>
      <c r="H20" s="36"/>
      <c r="I20" s="35"/>
      <c r="J20" s="36"/>
      <c r="K20" s="36"/>
      <c r="L20" s="36"/>
    </row>
    <row r="21" spans="1:12" x14ac:dyDescent="0.25">
      <c r="A21" s="35"/>
      <c r="B21" s="35"/>
      <c r="C21" s="35"/>
      <c r="D21" s="35"/>
      <c r="E21" s="36"/>
      <c r="F21" s="36"/>
      <c r="G21" s="36"/>
      <c r="H21" s="36"/>
      <c r="I21" s="35"/>
      <c r="J21" s="36"/>
      <c r="K21" s="36"/>
      <c r="L21" s="36"/>
    </row>
    <row r="22" spans="1:12" x14ac:dyDescent="0.25">
      <c r="A22" s="35"/>
      <c r="B22" s="35"/>
      <c r="C22" s="35"/>
      <c r="D22" s="35"/>
      <c r="E22" s="36"/>
      <c r="F22" s="36"/>
      <c r="G22" s="36"/>
      <c r="H22" s="36"/>
      <c r="I22" s="35"/>
      <c r="J22" s="36"/>
      <c r="K22" s="36"/>
      <c r="L22" s="36"/>
    </row>
    <row r="23" spans="1:12" x14ac:dyDescent="0.25">
      <c r="A23" s="35"/>
      <c r="B23" s="35"/>
      <c r="C23" s="35"/>
      <c r="D23" s="35"/>
      <c r="E23" s="36"/>
      <c r="F23" s="36"/>
      <c r="G23" s="36"/>
      <c r="H23" s="36"/>
      <c r="I23" s="35"/>
      <c r="J23" s="36"/>
      <c r="K23" s="36"/>
      <c r="L23" s="36"/>
    </row>
    <row r="24" spans="1:12" x14ac:dyDescent="0.25">
      <c r="A24" s="35"/>
      <c r="B24" s="35"/>
      <c r="C24" s="35"/>
      <c r="D24" s="35"/>
      <c r="E24" s="36"/>
      <c r="F24" s="36"/>
      <c r="G24" s="36"/>
      <c r="H24" s="36"/>
      <c r="I24" s="35"/>
      <c r="J24" s="36"/>
      <c r="K24" s="36"/>
      <c r="L24" s="36"/>
    </row>
    <row r="25" spans="1:12" x14ac:dyDescent="0.25">
      <c r="A25" s="35"/>
      <c r="B25" s="35"/>
      <c r="C25" s="35"/>
      <c r="D25" s="35"/>
      <c r="E25" s="36"/>
      <c r="F25" s="36"/>
      <c r="G25" s="36"/>
      <c r="H25" s="36"/>
      <c r="I25" s="35"/>
      <c r="J25" s="36"/>
      <c r="K25" s="36"/>
      <c r="L25" s="36"/>
    </row>
    <row r="26" spans="1:12" x14ac:dyDescent="0.25">
      <c r="A26" s="35"/>
      <c r="B26" s="35"/>
      <c r="C26" s="35"/>
      <c r="D26" s="35"/>
      <c r="E26" s="36"/>
      <c r="F26" s="36"/>
      <c r="G26" s="36"/>
      <c r="H26" s="36"/>
      <c r="I26" s="35"/>
      <c r="J26" s="36"/>
      <c r="K26" s="36"/>
      <c r="L26" s="36"/>
    </row>
    <row r="27" spans="1:12" x14ac:dyDescent="0.25">
      <c r="A27" s="35"/>
      <c r="B27" s="35"/>
      <c r="C27" s="35"/>
      <c r="D27" s="35"/>
      <c r="E27" s="36"/>
      <c r="F27" s="36"/>
      <c r="G27" s="36"/>
      <c r="H27" s="36"/>
      <c r="I27" s="35"/>
      <c r="J27" s="36"/>
      <c r="K27" s="36"/>
      <c r="L27" s="36"/>
    </row>
  </sheetData>
  <sheetProtection algorithmName="SHA-512" hashValue="WGPvlow+FfrQiYkoo+8WFii9Ou6EnUr1CSBkRC6K9i7fq9v+OZgpnb3nMNceBhNjij0f1Oq9r3VAgiy8kLQSiw==" saltValue="/ozeoId4AwoLfNz+pEuoBA==" spinCount="100000" sheet="1" objects="1" scenarios="1"/>
  <phoneticPr fontId="6" type="noConversion"/>
  <printOptions horizontalCentered="1"/>
  <pageMargins left="0.25" right="0.25" top="1" bottom="1" header="0.25" footer="0.5"/>
  <pageSetup scale="90" orientation="landscape" r:id="rId1"/>
  <headerFooter>
    <oddHeader>&amp;C&amp;"Arial,Bold"&amp;10Final Awards
2021 Grants and Coorpative Agreements
Bureau of Land Management (BLM) Law Enforcement Projects</oddHeader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BLM Law Enforcement</vt:lpstr>
      <vt:lpstr>'BLM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2021-09-14T20:32:25Z</cp:lastPrinted>
  <dcterms:created xsi:type="dcterms:W3CDTF">2020-09-23T22:20:05Z</dcterms:created>
  <dcterms:modified xsi:type="dcterms:W3CDTF">2021-09-14T20:32:45Z</dcterms:modified>
</cp:coreProperties>
</file>